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P42" i="1" l="1"/>
  <c r="O42" i="1"/>
  <c r="N42" i="1"/>
  <c r="M42" i="1"/>
  <c r="L42" i="1"/>
  <c r="K42" i="1"/>
  <c r="J42" i="1"/>
  <c r="I42" i="1"/>
  <c r="H42" i="1"/>
  <c r="G42" i="1"/>
  <c r="F42" i="1"/>
  <c r="E42" i="1"/>
  <c r="D42" i="1"/>
  <c r="P35" i="1"/>
  <c r="O35" i="1"/>
  <c r="N35" i="1"/>
  <c r="M35" i="1"/>
  <c r="L35" i="1"/>
  <c r="K35" i="1"/>
  <c r="J35" i="1"/>
  <c r="I35" i="1"/>
  <c r="H35" i="1"/>
  <c r="G35" i="1"/>
  <c r="F35" i="1"/>
  <c r="E35" i="1"/>
  <c r="E43" i="1" s="1"/>
  <c r="E44" i="1" s="1"/>
  <c r="D35" i="1"/>
  <c r="P27" i="1"/>
  <c r="O27" i="1"/>
  <c r="N27" i="1"/>
  <c r="M27" i="1"/>
  <c r="L27" i="1"/>
  <c r="K27" i="1"/>
  <c r="J27" i="1"/>
  <c r="I27" i="1"/>
  <c r="H27" i="1"/>
  <c r="E27" i="1"/>
  <c r="D27" i="1"/>
  <c r="P19" i="1"/>
  <c r="O19" i="1"/>
  <c r="O43" i="1" s="1"/>
  <c r="O44" i="1" s="1"/>
  <c r="N19" i="1"/>
  <c r="M19" i="1"/>
  <c r="L19" i="1"/>
  <c r="K19" i="1"/>
  <c r="K43" i="1" s="1"/>
  <c r="K44" i="1" s="1"/>
  <c r="J19" i="1"/>
  <c r="I19" i="1"/>
  <c r="H19" i="1"/>
  <c r="G19" i="1"/>
  <c r="G43" i="1" s="1"/>
  <c r="G44" i="1" s="1"/>
  <c r="E19" i="1"/>
  <c r="P11" i="1"/>
  <c r="O11" i="1"/>
  <c r="N11" i="1"/>
  <c r="N43" i="1" s="1"/>
  <c r="N44" i="1" s="1"/>
  <c r="M11" i="1"/>
  <c r="L11" i="1"/>
  <c r="K11" i="1"/>
  <c r="J11" i="1"/>
  <c r="J43" i="1" s="1"/>
  <c r="J44" i="1" s="1"/>
  <c r="I11" i="1"/>
  <c r="H11" i="1"/>
  <c r="G11" i="1"/>
  <c r="F11" i="1"/>
  <c r="F43" i="1" s="1"/>
  <c r="F44" i="1" s="1"/>
  <c r="E11" i="1"/>
  <c r="L43" i="1" l="1"/>
  <c r="L44" i="1" s="1"/>
  <c r="I43" i="1"/>
  <c r="I44" i="1" s="1"/>
  <c r="M43" i="1"/>
  <c r="M44" i="1" s="1"/>
  <c r="H43" i="1"/>
  <c r="H44" i="1" s="1"/>
  <c r="P43" i="1"/>
  <c r="P44" i="1" s="1"/>
  <c r="D43" i="1"/>
  <c r="D44" i="1" s="1"/>
</calcChain>
</file>

<file path=xl/sharedStrings.xml><?xml version="1.0" encoding="utf-8"?>
<sst xmlns="http://schemas.openxmlformats.org/spreadsheetml/2006/main" count="91" uniqueCount="71">
  <si>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</si>
  <si>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</si>
  <si>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</si>
  <si>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</si>
  <si>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</si>
  <si>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</si>
  <si>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</si>
  <si>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</si>
  <si>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</si>
  <si>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</si>
  <si>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</si>
  <si>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</si>
  <si>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</si>
  <si>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</si>
  <si>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</si>
  <si>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</si>
  <si>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</si>
  <si>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</si>
  <si>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</si>
  <si>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</si>
  <si>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</si>
  <si>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</si>
  <si>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Хим.состав и калорийность российских продуктов питания,табл 6, с. 144 , 2012 Дели+</t>
  </si>
  <si>
    <t>Хлеб ржаной</t>
  </si>
  <si>
    <t>Итого:</t>
  </si>
  <si>
    <t>2 день</t>
  </si>
  <si>
    <t>ТТК</t>
  </si>
  <si>
    <t>3 день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</si>
  <si>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</si>
  <si>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</si>
  <si>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</si>
  <si>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</si>
  <si>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</si>
  <si>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</si>
  <si>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50/150</t>
  </si>
  <si>
    <t>5 день</t>
  </si>
  <si>
    <t>Котлета из мяса птицы с макаронными изделиями отварными, с маслом сливочным</t>
  </si>
  <si>
    <t>75/180/3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</si>
  <si>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</si>
  <si>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</si>
  <si>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с. 144, 2012 Дели+</t>
  </si>
  <si>
    <t xml:space="preserve">2-ая неделя </t>
  </si>
  <si>
    <t>Сырники из творога с кашей пшенной молочной с маслом сливочным</t>
  </si>
  <si>
    <t>60/220/3</t>
  </si>
  <si>
    <t>Чай "Витаминный" с шиповником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</si>
  <si>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</si>
  <si>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</si>
  <si>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</si>
  <si>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Хим.состав и калорийность российских продуктов питания,табл 6, с. 144 , 2012 Дели +</t>
  </si>
  <si>
    <t>Зеленый горошек к/с (доп гарнир)</t>
  </si>
  <si>
    <t>Хим.состав и калорийность российских продуктов питания,табл 6, с. 144, 2012 Дели +</t>
  </si>
  <si>
    <t>Хим.состав и калорийность российских продуктов питания табл 9 с. 184, 2012 Дели+</t>
  </si>
  <si>
    <t>№ 265 Сбор.рец. На прод-ию для обуч. Во всех образ.учреж-Дели -2017</t>
  </si>
  <si>
    <t>Плов из говядины с рисовой крупой</t>
  </si>
  <si>
    <t>50/200</t>
  </si>
  <si>
    <t>№ 376 Сбор.рец. На прод-ию для обуч. Во всех образ.учреж-Дели 2017</t>
  </si>
  <si>
    <t>Чай с сахаром</t>
  </si>
  <si>
    <t>190/10</t>
  </si>
  <si>
    <t>Биточки рыбные с картофельным пюре,  с маслом сливочным</t>
  </si>
  <si>
    <t>75/200/5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</si>
  <si>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</si>
  <si>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</si>
  <si>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питания,табл 6, стр 144, 2012 Дели+</t>
  </si>
  <si>
    <t>Итого за 5 дней 2 недели:</t>
  </si>
  <si>
    <t>Итого в среднем в день на 1 учащегося за 2 неделю:</t>
  </si>
  <si>
    <t>2 марта 2026 г.</t>
  </si>
  <si>
    <t>3 марта 2026 г.</t>
  </si>
  <si>
    <t>4 марта 2026 г.</t>
  </si>
  <si>
    <t>5 марта 2026 г.</t>
  </si>
  <si>
    <t>6 марта 2026 г.</t>
  </si>
  <si>
    <t xml:space="preserve"> Меню для обучающихся 5-9 классов  МБОУ "ООШ ст.Миннибаево"  с 2-6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</si>
</sst>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8"/>
      <color theme="1"/>
      <name val="Calibri"/>
      <family val="2"/>
      <charset val="204"/>
      <scheme val="minor"/>
    </font>
    <font>
      <b/>
      <sz val="8"/>
      <name val="Arial"/>
      <family val="2"/>
    </font>
    <font>
      <b/>
      <sz val="14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3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5" fillId="3" borderId="8" xfId="0" applyNumberFormat="1" applyFont="1" applyFill="1" applyBorder="1" applyAlignment="1">
      <alignment horizontal="left" vertical="center" wrapText="1"/>
    </xf>
    <xf numFmtId="0" fontId="0" fillId="2" borderId="2" xfId="0" applyFill="1" applyBorder="1"/>
    <xf numFmtId="0" fontId="10" fillId="2" borderId="2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right" vertical="center" wrapText="1"/>
    </xf>
    <xf numFmtId="0" fontId="4" fillId="2" borderId="7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0" fontId="13" fillId="2" borderId="0" xfId="0" applyFont="1" applyFill="1"/>
    <xf numFmtId="0" fontId="14" fillId="2" borderId="6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1" fontId="15" fillId="2" borderId="2" xfId="0" applyNumberFormat="1" applyFont="1" applyFill="1" applyBorder="1" applyAlignment="1">
      <alignment horizontal="center"/>
    </xf>
    <xf numFmtId="2" fontId="15" fillId="2" borderId="2" xfId="0" applyNumberFormat="1" applyFont="1" applyFill="1" applyBorder="1" applyAlignment="1">
      <alignment horizontal="center"/>
    </xf>
    <xf numFmtId="0" fontId="12" fillId="2" borderId="2" xfId="0" applyNumberFormat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6" fillId="2" borderId="8" xfId="0" applyNumberFormat="1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6" xfId="0" applyNumberFormat="1" applyFont="1" applyFill="1" applyBorder="1" applyAlignment="1">
      <alignment horizontal="left" vertical="center" wrapText="1"/>
    </xf>
    <xf numFmtId="0" fontId="4" fillId="2" borderId="7" xfId="0" applyNumberFormat="1" applyFont="1" applyFill="1" applyBorder="1" applyAlignment="1">
      <alignment horizontal="left" vertical="center" wrapText="1"/>
    </xf>
    <xf numFmtId="0" fontId="4" fillId="2" borderId="8" xfId="0" applyNumberFormat="1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wrapText="1"/>
    </xf>
    <xf numFmtId="0" fontId="6" fillId="2" borderId="0" xfId="0" applyNumberFormat="1" applyFont="1" applyFill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8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zoomScaleNormal="100" workbookViewId="0">
      <selection activeCell="C1" sqref="C1:P1"/>
    </sheetView>
  </sheetViews>
  <sheetFormatPr defaultRowHeight="15" x14ac:dyDescent="0.25"/>
  <cols>
    <col min="1" max="1" width="5" customWidth="1"/>
    <col min="2" max="2" width="23.140625" customWidth="1"/>
    <col min="3" max="3" width="29.7109375" customWidth="1"/>
    <col min="4" max="4" width="7.28515625" customWidth="1"/>
    <col min="5" max="5" width="6.42578125" customWidth="1"/>
    <col min="6" max="6" width="6.5703125" customWidth="1"/>
    <col min="7" max="7" width="6.28515625" customWidth="1"/>
    <col min="8" max="8" width="7.85546875" customWidth="1"/>
    <col min="9" max="9" width="6.7109375" customWidth="1"/>
    <col min="10" max="10" width="6.85546875" customWidth="1"/>
    <col min="11" max="11" width="6.5703125" customWidth="1"/>
    <col min="12" max="12" width="6.140625" customWidth="1"/>
    <col min="13" max="13" width="6.7109375" customWidth="1"/>
    <col min="14" max="14" width="7.28515625" customWidth="1"/>
    <col min="15" max="15" width="6.7109375" customWidth="1"/>
    <col min="16" max="16" width="5.42578125" customWidth="1"/>
  </cols>
  <sheetData>
    <row r="1" spans="1:16" ht="15.75" x14ac:dyDescent="0.25">
      <c r="A1" s="1"/>
      <c r="B1" s="53"/>
      <c r="C1" s="54" t="s">
        <v>70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x14ac:dyDescent="0.25">
      <c r="A2" s="1"/>
      <c r="B2" s="53"/>
      <c r="C2" s="55" t="s">
        <v>0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x14ac:dyDescent="0.25">
      <c r="A3" s="1"/>
      <c r="B3" s="53"/>
      <c r="C3" s="1"/>
      <c r="D3" s="1"/>
      <c r="E3" s="1"/>
      <c r="F3" s="1"/>
      <c r="G3" s="1"/>
      <c r="H3" s="1"/>
      <c r="I3" s="1"/>
      <c r="J3" s="1"/>
      <c r="K3" s="1"/>
      <c r="L3" s="56" t="s">
        <v>1</v>
      </c>
      <c r="M3" s="56"/>
      <c r="N3" s="56"/>
      <c r="O3" s="56"/>
      <c r="P3" s="56"/>
    </row>
    <row r="4" spans="1:16" ht="33.75" x14ac:dyDescent="0.25">
      <c r="A4" s="7" t="s">
        <v>2</v>
      </c>
      <c r="B4" s="2" t="s">
        <v>3</v>
      </c>
      <c r="C4" s="15" t="s">
        <v>4</v>
      </c>
      <c r="D4" s="15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6" t="s">
        <v>15</v>
      </c>
      <c r="O4" s="16" t="s">
        <v>16</v>
      </c>
      <c r="P4" s="16" t="s">
        <v>17</v>
      </c>
    </row>
    <row r="5" spans="1:16" ht="15" customHeight="1" x14ac:dyDescent="0.25">
      <c r="A5" s="46" t="s">
        <v>65</v>
      </c>
      <c r="B5" s="8"/>
      <c r="C5" s="52" t="s">
        <v>41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6" x14ac:dyDescent="0.25">
      <c r="A6" s="47"/>
      <c r="B6" s="9"/>
      <c r="C6" s="52" t="s">
        <v>18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6" ht="35.25" customHeight="1" x14ac:dyDescent="0.25">
      <c r="A7" s="47"/>
      <c r="B7" s="17" t="s">
        <v>26</v>
      </c>
      <c r="C7" s="5" t="s">
        <v>42</v>
      </c>
      <c r="D7" s="19" t="s">
        <v>43</v>
      </c>
      <c r="E7" s="20">
        <v>17.904</v>
      </c>
      <c r="F7" s="20">
        <v>21.213999999999999</v>
      </c>
      <c r="G7" s="20">
        <v>47.963999999999999</v>
      </c>
      <c r="H7" s="20">
        <v>442.6</v>
      </c>
      <c r="I7" s="20">
        <v>0.1472</v>
      </c>
      <c r="J7" s="20">
        <v>1.212</v>
      </c>
      <c r="K7" s="20">
        <v>62.47999999999999</v>
      </c>
      <c r="L7" s="20">
        <v>1.8340000000000001</v>
      </c>
      <c r="M7" s="20">
        <v>239.95800000000003</v>
      </c>
      <c r="N7" s="20">
        <v>305.68799999999999</v>
      </c>
      <c r="O7" s="20">
        <v>54.79</v>
      </c>
      <c r="P7" s="20">
        <v>1.2830000000000001</v>
      </c>
    </row>
    <row r="8" spans="1:16" ht="38.25" customHeight="1" x14ac:dyDescent="0.25">
      <c r="A8" s="47"/>
      <c r="B8" s="17" t="s">
        <v>26</v>
      </c>
      <c r="C8" s="5" t="s">
        <v>44</v>
      </c>
      <c r="D8" s="19" t="s">
        <v>30</v>
      </c>
      <c r="E8" s="20">
        <v>0.23499999999999999</v>
      </c>
      <c r="F8" s="20">
        <v>0.09</v>
      </c>
      <c r="G8" s="20">
        <v>12.424999999999999</v>
      </c>
      <c r="H8" s="20">
        <v>54.2</v>
      </c>
      <c r="I8" s="20">
        <v>3.5000000000000001E-3</v>
      </c>
      <c r="J8" s="20">
        <v>50.029999999999994</v>
      </c>
      <c r="K8" s="20">
        <v>0</v>
      </c>
      <c r="L8" s="20">
        <v>0.19</v>
      </c>
      <c r="M8" s="20">
        <v>13.95</v>
      </c>
      <c r="N8" s="20">
        <v>3.65</v>
      </c>
      <c r="O8" s="20">
        <v>2.25</v>
      </c>
      <c r="P8" s="20">
        <v>0.41500000000000004</v>
      </c>
    </row>
    <row r="9" spans="1:16" ht="36.75" customHeight="1" x14ac:dyDescent="0.25">
      <c r="A9" s="47"/>
      <c r="B9" s="18" t="s">
        <v>31</v>
      </c>
      <c r="C9" s="5" t="s">
        <v>32</v>
      </c>
      <c r="D9" s="21">
        <v>30</v>
      </c>
      <c r="E9" s="20">
        <v>2.2799999999999998</v>
      </c>
      <c r="F9" s="20">
        <v>0.24</v>
      </c>
      <c r="G9" s="20">
        <v>14.76</v>
      </c>
      <c r="H9" s="20">
        <v>70.5</v>
      </c>
      <c r="I9" s="20">
        <v>3.3000000000000002E-2</v>
      </c>
      <c r="J9" s="20">
        <v>0</v>
      </c>
      <c r="K9" s="20">
        <v>0</v>
      </c>
      <c r="L9" s="20">
        <v>0.33</v>
      </c>
      <c r="M9" s="20">
        <v>6</v>
      </c>
      <c r="N9" s="20">
        <v>19.5</v>
      </c>
      <c r="O9" s="20">
        <v>4.2</v>
      </c>
      <c r="P9" s="20">
        <v>0.33</v>
      </c>
    </row>
    <row r="10" spans="1:16" ht="42.75" customHeight="1" x14ac:dyDescent="0.25">
      <c r="A10" s="47"/>
      <c r="B10" s="18" t="s">
        <v>22</v>
      </c>
      <c r="C10" s="5" t="s">
        <v>23</v>
      </c>
      <c r="D10" s="21">
        <v>40</v>
      </c>
      <c r="E10" s="20">
        <v>2.64</v>
      </c>
      <c r="F10" s="20">
        <v>0.48000000000000004</v>
      </c>
      <c r="G10" s="20">
        <v>15.840000000000003</v>
      </c>
      <c r="H10" s="20">
        <v>79.200000000000017</v>
      </c>
      <c r="I10" s="20">
        <v>6.8000000000000019E-2</v>
      </c>
      <c r="J10" s="20">
        <v>0</v>
      </c>
      <c r="K10" s="20">
        <v>0</v>
      </c>
      <c r="L10" s="20">
        <v>0.56000000000000005</v>
      </c>
      <c r="M10" s="20">
        <v>11.600000000000001</v>
      </c>
      <c r="N10" s="20">
        <v>60</v>
      </c>
      <c r="O10" s="20">
        <v>18.8</v>
      </c>
      <c r="P10" s="20">
        <v>1.56</v>
      </c>
    </row>
    <row r="11" spans="1:16" x14ac:dyDescent="0.25">
      <c r="A11" s="48"/>
      <c r="B11" s="10"/>
      <c r="C11" s="6" t="s">
        <v>24</v>
      </c>
      <c r="D11" s="3">
        <v>553</v>
      </c>
      <c r="E11" s="22">
        <f>SUM(E7:E10)</f>
        <v>23.059000000000001</v>
      </c>
      <c r="F11" s="22">
        <f t="shared" ref="F11:P11" si="0">SUM(F7:F10)</f>
        <v>22.023999999999997</v>
      </c>
      <c r="G11" s="22">
        <f t="shared" si="0"/>
        <v>90.989000000000004</v>
      </c>
      <c r="H11" s="22">
        <f t="shared" si="0"/>
        <v>646.5</v>
      </c>
      <c r="I11" s="22">
        <f t="shared" si="0"/>
        <v>0.25170000000000003</v>
      </c>
      <c r="J11" s="22">
        <f t="shared" si="0"/>
        <v>51.241999999999997</v>
      </c>
      <c r="K11" s="22">
        <f t="shared" si="0"/>
        <v>62.47999999999999</v>
      </c>
      <c r="L11" s="22">
        <f t="shared" si="0"/>
        <v>2.9140000000000001</v>
      </c>
      <c r="M11" s="22">
        <f t="shared" si="0"/>
        <v>271.50800000000004</v>
      </c>
      <c r="N11" s="22">
        <f t="shared" si="0"/>
        <v>388.83799999999997</v>
      </c>
      <c r="O11" s="22">
        <f t="shared" si="0"/>
        <v>80.040000000000006</v>
      </c>
      <c r="P11" s="22">
        <f t="shared" si="0"/>
        <v>3.5880000000000001</v>
      </c>
    </row>
    <row r="12" spans="1:16" ht="15" customHeight="1" x14ac:dyDescent="0.25">
      <c r="A12" s="46" t="s">
        <v>66</v>
      </c>
      <c r="B12" s="11"/>
      <c r="C12" s="23"/>
      <c r="D12" s="2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x14ac:dyDescent="0.25">
      <c r="A13" s="47"/>
      <c r="B13" s="9"/>
      <c r="C13" s="52" t="s">
        <v>25</v>
      </c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</row>
    <row r="14" spans="1:16" ht="27" x14ac:dyDescent="0.25">
      <c r="A14" s="47"/>
      <c r="B14" s="18" t="s">
        <v>19</v>
      </c>
      <c r="C14" s="5" t="s">
        <v>45</v>
      </c>
      <c r="D14" s="21">
        <v>100</v>
      </c>
      <c r="E14" s="20">
        <v>0.9</v>
      </c>
      <c r="F14" s="20">
        <v>0.2</v>
      </c>
      <c r="G14" s="20">
        <v>8.1</v>
      </c>
      <c r="H14" s="20">
        <v>43</v>
      </c>
      <c r="I14" s="20">
        <v>0.04</v>
      </c>
      <c r="J14" s="20">
        <v>60</v>
      </c>
      <c r="K14" s="20"/>
      <c r="L14" s="20">
        <v>0.2</v>
      </c>
      <c r="M14" s="20">
        <v>34</v>
      </c>
      <c r="N14" s="20">
        <v>23</v>
      </c>
      <c r="O14" s="20">
        <v>13</v>
      </c>
      <c r="P14" s="20">
        <v>0.3</v>
      </c>
    </row>
    <row r="15" spans="1:16" ht="27" customHeight="1" x14ac:dyDescent="0.25">
      <c r="A15" s="47"/>
      <c r="B15" s="39" t="s">
        <v>46</v>
      </c>
      <c r="C15" s="5" t="s">
        <v>47</v>
      </c>
      <c r="D15" s="19" t="s">
        <v>34</v>
      </c>
      <c r="E15" s="20">
        <v>12.475</v>
      </c>
      <c r="F15" s="20">
        <v>15.68</v>
      </c>
      <c r="G15" s="20">
        <v>19.334999999999997</v>
      </c>
      <c r="H15" s="20">
        <v>271.5</v>
      </c>
      <c r="I15" s="20">
        <v>0.12</v>
      </c>
      <c r="J15" s="20">
        <v>18.765000000000001</v>
      </c>
      <c r="K15" s="20">
        <v>39</v>
      </c>
      <c r="L15" s="20">
        <v>4.67</v>
      </c>
      <c r="M15" s="20">
        <v>89.15</v>
      </c>
      <c r="N15" s="20">
        <v>148.63</v>
      </c>
      <c r="O15" s="20">
        <v>39.69</v>
      </c>
      <c r="P15" s="20">
        <v>2.2250000000000001</v>
      </c>
    </row>
    <row r="16" spans="1:16" ht="31.5" customHeight="1" x14ac:dyDescent="0.25">
      <c r="A16" s="47"/>
      <c r="B16" s="40" t="s">
        <v>38</v>
      </c>
      <c r="C16" s="5" t="s">
        <v>39</v>
      </c>
      <c r="D16" s="19">
        <v>200</v>
      </c>
      <c r="E16" s="20">
        <v>0.66200000000000003</v>
      </c>
      <c r="F16" s="20">
        <v>9.0000000000000011E-2</v>
      </c>
      <c r="G16" s="20">
        <v>22.034000000000002</v>
      </c>
      <c r="H16" s="20">
        <v>92.800000000000011</v>
      </c>
      <c r="I16" s="20">
        <v>1.6E-2</v>
      </c>
      <c r="J16" s="20">
        <v>0.72599999999999998</v>
      </c>
      <c r="K16" s="20">
        <v>0</v>
      </c>
      <c r="L16" s="20">
        <v>0.50800000000000001</v>
      </c>
      <c r="M16" s="20">
        <v>32.180000000000007</v>
      </c>
      <c r="N16" s="20">
        <v>23.44</v>
      </c>
      <c r="O16" s="20">
        <v>17.46</v>
      </c>
      <c r="P16" s="20">
        <v>0.66800000000000004</v>
      </c>
    </row>
    <row r="17" spans="1:16" ht="17.25" customHeight="1" x14ac:dyDescent="0.25">
      <c r="A17" s="47"/>
      <c r="B17" s="18" t="s">
        <v>31</v>
      </c>
      <c r="C17" s="5" t="s">
        <v>32</v>
      </c>
      <c r="D17" s="21">
        <v>30</v>
      </c>
      <c r="E17" s="20">
        <v>2.2799999999999998</v>
      </c>
      <c r="F17" s="20">
        <v>0.24</v>
      </c>
      <c r="G17" s="20">
        <v>14.76</v>
      </c>
      <c r="H17" s="20">
        <v>70.5</v>
      </c>
      <c r="I17" s="20">
        <v>3.3000000000000002E-2</v>
      </c>
      <c r="J17" s="20">
        <v>0</v>
      </c>
      <c r="K17" s="20">
        <v>0</v>
      </c>
      <c r="L17" s="20">
        <v>0.33</v>
      </c>
      <c r="M17" s="20">
        <v>6</v>
      </c>
      <c r="N17" s="20">
        <v>19.5</v>
      </c>
      <c r="O17" s="20">
        <v>4.2</v>
      </c>
      <c r="P17" s="20">
        <v>0.33000000000000007</v>
      </c>
    </row>
    <row r="18" spans="1:16" ht="31.5" customHeight="1" x14ac:dyDescent="0.25">
      <c r="A18" s="47"/>
      <c r="B18" s="18" t="s">
        <v>48</v>
      </c>
      <c r="C18" s="5" t="s">
        <v>23</v>
      </c>
      <c r="D18" s="21">
        <v>30</v>
      </c>
      <c r="E18" s="20">
        <v>1.98</v>
      </c>
      <c r="F18" s="20">
        <v>0.36</v>
      </c>
      <c r="G18" s="20">
        <v>11.88</v>
      </c>
      <c r="H18" s="20">
        <v>59.400000000000006</v>
      </c>
      <c r="I18" s="20">
        <v>5.1000000000000011E-2</v>
      </c>
      <c r="J18" s="20">
        <v>0</v>
      </c>
      <c r="K18" s="20">
        <v>0</v>
      </c>
      <c r="L18" s="20">
        <v>0.42</v>
      </c>
      <c r="M18" s="20">
        <v>8.7000000000000011</v>
      </c>
      <c r="N18" s="20">
        <v>45.000000000000007</v>
      </c>
      <c r="O18" s="20">
        <v>14.100000000000003</v>
      </c>
      <c r="P18" s="20">
        <v>1.1700000000000002</v>
      </c>
    </row>
    <row r="19" spans="1:16" x14ac:dyDescent="0.25">
      <c r="A19" s="48"/>
      <c r="B19" s="10"/>
      <c r="C19" s="6" t="s">
        <v>24</v>
      </c>
      <c r="D19" s="3">
        <v>560</v>
      </c>
      <c r="E19" s="22">
        <f>E14+E15+E16+E17+E18</f>
        <v>18.297000000000001</v>
      </c>
      <c r="F19" s="22">
        <v>17.77</v>
      </c>
      <c r="G19" s="22">
        <f t="shared" ref="G19:P19" si="1">G14+G15+G16+G17+G18</f>
        <v>76.108999999999995</v>
      </c>
      <c r="H19" s="22">
        <f t="shared" si="1"/>
        <v>537.20000000000005</v>
      </c>
      <c r="I19" s="22">
        <f t="shared" si="1"/>
        <v>0.26</v>
      </c>
      <c r="J19" s="22">
        <f t="shared" si="1"/>
        <v>79.491</v>
      </c>
      <c r="K19" s="22">
        <f t="shared" si="1"/>
        <v>39</v>
      </c>
      <c r="L19" s="22">
        <f t="shared" si="1"/>
        <v>6.1280000000000001</v>
      </c>
      <c r="M19" s="22">
        <f t="shared" si="1"/>
        <v>170.03</v>
      </c>
      <c r="N19" s="22">
        <f t="shared" si="1"/>
        <v>259.57</v>
      </c>
      <c r="O19" s="22">
        <f t="shared" si="1"/>
        <v>88.450000000000017</v>
      </c>
      <c r="P19" s="22">
        <f t="shared" si="1"/>
        <v>4.6930000000000005</v>
      </c>
    </row>
    <row r="20" spans="1:16" ht="15" customHeight="1" x14ac:dyDescent="0.25">
      <c r="A20" s="46" t="s">
        <v>67</v>
      </c>
      <c r="B20" s="12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6" x14ac:dyDescent="0.25">
      <c r="A21" s="47"/>
      <c r="B21" s="13"/>
      <c r="C21" s="52" t="s">
        <v>27</v>
      </c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  <row r="22" spans="1:16" ht="51" x14ac:dyDescent="0.25">
      <c r="A22" s="47"/>
      <c r="B22" s="41" t="s">
        <v>21</v>
      </c>
      <c r="C22" s="5" t="s">
        <v>36</v>
      </c>
      <c r="D22" s="19" t="s">
        <v>37</v>
      </c>
      <c r="E22" s="20">
        <v>13.15</v>
      </c>
      <c r="F22" s="20">
        <v>13.36</v>
      </c>
      <c r="G22" s="20">
        <v>36.01</v>
      </c>
      <c r="H22" s="20">
        <v>323.64</v>
      </c>
      <c r="I22" s="20">
        <v>0.10050000000000001</v>
      </c>
      <c r="J22" s="20">
        <v>0.495</v>
      </c>
      <c r="K22" s="20">
        <v>23.900000000000002</v>
      </c>
      <c r="L22" s="20">
        <v>4.7990000000000004</v>
      </c>
      <c r="M22" s="20">
        <v>31.694999999999997</v>
      </c>
      <c r="N22" s="20">
        <v>147.63</v>
      </c>
      <c r="O22" s="20">
        <v>38.174999999999997</v>
      </c>
      <c r="P22" s="20">
        <v>2.0754999999999999</v>
      </c>
    </row>
    <row r="23" spans="1:16" ht="34.5" customHeight="1" x14ac:dyDescent="0.25">
      <c r="A23" s="47"/>
      <c r="B23" s="41" t="s">
        <v>26</v>
      </c>
      <c r="C23" s="27" t="s">
        <v>49</v>
      </c>
      <c r="D23" s="28">
        <v>40</v>
      </c>
      <c r="E23" s="29">
        <v>1.1927999999999999</v>
      </c>
      <c r="F23" s="29">
        <v>1.1422666666666668</v>
      </c>
      <c r="G23" s="29">
        <v>11.299999999999999</v>
      </c>
      <c r="H23" s="29">
        <v>40.106666666666662</v>
      </c>
      <c r="I23" s="29">
        <v>4.2000000000000003E-2</v>
      </c>
      <c r="J23" s="29">
        <v>4.3999999999999995</v>
      </c>
      <c r="K23" s="29">
        <v>0</v>
      </c>
      <c r="L23" s="29">
        <v>0.96319999999999995</v>
      </c>
      <c r="M23" s="29">
        <v>8.58</v>
      </c>
      <c r="N23" s="29">
        <v>23.98</v>
      </c>
      <c r="O23" s="29">
        <v>8.32</v>
      </c>
      <c r="P23" s="29">
        <v>0.27360000000000001</v>
      </c>
    </row>
    <row r="24" spans="1:16" ht="18" x14ac:dyDescent="0.25">
      <c r="A24" s="47"/>
      <c r="B24" s="42" t="s">
        <v>28</v>
      </c>
      <c r="C24" s="5" t="s">
        <v>29</v>
      </c>
      <c r="D24" s="21" t="s">
        <v>30</v>
      </c>
      <c r="E24" s="20">
        <v>0.112</v>
      </c>
      <c r="F24" s="20">
        <v>1.8000000000000002E-2</v>
      </c>
      <c r="G24" s="20">
        <v>10.149999999999999</v>
      </c>
      <c r="H24" s="20">
        <v>41.32</v>
      </c>
      <c r="I24" s="20">
        <v>-8.000000000000008E-4</v>
      </c>
      <c r="J24" s="20">
        <v>2.0299999999999994</v>
      </c>
      <c r="K24" s="20">
        <v>0</v>
      </c>
      <c r="L24" s="20">
        <v>5.9999999999999984E-3</v>
      </c>
      <c r="M24" s="20">
        <v>13.249999999999998</v>
      </c>
      <c r="N24" s="20">
        <v>3.9600000000000004</v>
      </c>
      <c r="O24" s="20">
        <v>2.1599999999999997</v>
      </c>
      <c r="P24" s="20">
        <v>0.33299999999999996</v>
      </c>
    </row>
    <row r="25" spans="1:16" ht="33.75" customHeight="1" x14ac:dyDescent="0.25">
      <c r="A25" s="47"/>
      <c r="B25" s="42" t="s">
        <v>31</v>
      </c>
      <c r="C25" s="5" t="s">
        <v>32</v>
      </c>
      <c r="D25" s="19">
        <v>25</v>
      </c>
      <c r="E25" s="20">
        <v>1.9</v>
      </c>
      <c r="F25" s="20">
        <v>0.20000000000000004</v>
      </c>
      <c r="G25" s="20">
        <v>12.300000000000002</v>
      </c>
      <c r="H25" s="20">
        <v>58.750000000000007</v>
      </c>
      <c r="I25" s="20">
        <v>2.7500000000000004E-2</v>
      </c>
      <c r="J25" s="20">
        <v>0</v>
      </c>
      <c r="K25" s="20">
        <v>0</v>
      </c>
      <c r="L25" s="20">
        <v>0.27500000000000002</v>
      </c>
      <c r="M25" s="20">
        <v>5</v>
      </c>
      <c r="N25" s="20">
        <v>16.25</v>
      </c>
      <c r="O25" s="20">
        <v>3.5</v>
      </c>
      <c r="P25" s="20">
        <v>0.27500000000000002</v>
      </c>
    </row>
    <row r="26" spans="1:16" ht="27" x14ac:dyDescent="0.25">
      <c r="A26" s="47"/>
      <c r="B26" s="42" t="s">
        <v>50</v>
      </c>
      <c r="C26" s="5" t="s">
        <v>23</v>
      </c>
      <c r="D26" s="21">
        <v>30</v>
      </c>
      <c r="E26" s="20">
        <v>1.98</v>
      </c>
      <c r="F26" s="20">
        <v>0.36</v>
      </c>
      <c r="G26" s="20">
        <v>11.88</v>
      </c>
      <c r="H26" s="20">
        <v>59.400000000000006</v>
      </c>
      <c r="I26" s="20">
        <v>5.1000000000000011E-2</v>
      </c>
      <c r="J26" s="20">
        <v>0</v>
      </c>
      <c r="K26" s="20">
        <v>0</v>
      </c>
      <c r="L26" s="20">
        <v>0.42</v>
      </c>
      <c r="M26" s="20">
        <v>8.7000000000000011</v>
      </c>
      <c r="N26" s="20">
        <v>45.000000000000007</v>
      </c>
      <c r="O26" s="20">
        <v>14.100000000000003</v>
      </c>
      <c r="P26" s="20">
        <v>1.1700000000000002</v>
      </c>
    </row>
    <row r="27" spans="1:16" x14ac:dyDescent="0.25">
      <c r="A27" s="48"/>
      <c r="B27" s="4"/>
      <c r="C27" s="6" t="s">
        <v>24</v>
      </c>
      <c r="D27" s="30">
        <f>75+183+D23+200+D25+D26</f>
        <v>553</v>
      </c>
      <c r="E27" s="22">
        <f>SUM(E22:E26)</f>
        <v>18.334800000000001</v>
      </c>
      <c r="F27" s="22">
        <v>17.55</v>
      </c>
      <c r="G27" s="22">
        <v>80.42</v>
      </c>
      <c r="H27" s="22">
        <f t="shared" ref="H27:P27" si="2">SUM(H22:H26)</f>
        <v>523.2166666666667</v>
      </c>
      <c r="I27" s="22">
        <f t="shared" si="2"/>
        <v>0.22020000000000003</v>
      </c>
      <c r="J27" s="22">
        <f t="shared" si="2"/>
        <v>6.9249999999999989</v>
      </c>
      <c r="K27" s="22">
        <f t="shared" si="2"/>
        <v>23.900000000000002</v>
      </c>
      <c r="L27" s="22">
        <f t="shared" si="2"/>
        <v>6.4632000000000005</v>
      </c>
      <c r="M27" s="22">
        <f t="shared" si="2"/>
        <v>67.224999999999994</v>
      </c>
      <c r="N27" s="22">
        <f t="shared" si="2"/>
        <v>236.82</v>
      </c>
      <c r="O27" s="22">
        <f t="shared" si="2"/>
        <v>66.254999999999995</v>
      </c>
      <c r="P27" s="22">
        <f t="shared" si="2"/>
        <v>4.1271000000000004</v>
      </c>
    </row>
    <row r="28" spans="1:16" x14ac:dyDescent="0.25">
      <c r="A28" s="46" t="s">
        <v>68</v>
      </c>
      <c r="B28" s="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ht="15.75" customHeight="1" x14ac:dyDescent="0.25">
      <c r="A29" s="47"/>
      <c r="B29" s="13"/>
      <c r="C29" s="52" t="s">
        <v>33</v>
      </c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29.25" x14ac:dyDescent="0.25">
      <c r="A30" s="47"/>
      <c r="B30" s="43" t="s">
        <v>51</v>
      </c>
      <c r="C30" s="27" t="s">
        <v>20</v>
      </c>
      <c r="D30" s="28">
        <v>100</v>
      </c>
      <c r="E30" s="28">
        <v>0.4</v>
      </c>
      <c r="F30" s="32">
        <v>0.4</v>
      </c>
      <c r="G30" s="32">
        <v>9.8000000000000007</v>
      </c>
      <c r="H30" s="28">
        <v>47</v>
      </c>
      <c r="I30" s="28">
        <v>0.03</v>
      </c>
      <c r="J30" s="28">
        <v>10</v>
      </c>
      <c r="K30" s="28"/>
      <c r="L30" s="28">
        <v>0.2</v>
      </c>
      <c r="M30" s="28">
        <v>16</v>
      </c>
      <c r="N30" s="28">
        <v>11</v>
      </c>
      <c r="O30" s="28">
        <v>9</v>
      </c>
      <c r="P30" s="28">
        <v>2.2000000000000002</v>
      </c>
    </row>
    <row r="31" spans="1:16" ht="25.5" x14ac:dyDescent="0.25">
      <c r="A31" s="47"/>
      <c r="B31" s="42" t="s">
        <v>52</v>
      </c>
      <c r="C31" s="5" t="s">
        <v>53</v>
      </c>
      <c r="D31" s="33" t="s">
        <v>54</v>
      </c>
      <c r="E31" s="20">
        <v>18.971666666666664</v>
      </c>
      <c r="F31" s="34">
        <v>23.12</v>
      </c>
      <c r="G31" s="34">
        <v>51.79</v>
      </c>
      <c r="H31" s="20">
        <v>509.8</v>
      </c>
      <c r="I31" s="20">
        <v>7.8333333333333324E-2</v>
      </c>
      <c r="J31" s="20">
        <v>2.31</v>
      </c>
      <c r="K31" s="20">
        <v>0</v>
      </c>
      <c r="L31" s="20">
        <v>5.25</v>
      </c>
      <c r="M31" s="20">
        <v>22.043333333333333</v>
      </c>
      <c r="N31" s="20">
        <v>285.6966666666666</v>
      </c>
      <c r="O31" s="20">
        <v>63.746666666666663</v>
      </c>
      <c r="P31" s="20">
        <v>4.1333333333333329</v>
      </c>
    </row>
    <row r="32" spans="1:16" ht="25.5" customHeight="1" x14ac:dyDescent="0.25">
      <c r="A32" s="47"/>
      <c r="B32" s="42" t="s">
        <v>55</v>
      </c>
      <c r="C32" s="5" t="s">
        <v>56</v>
      </c>
      <c r="D32" s="19" t="s">
        <v>57</v>
      </c>
      <c r="E32" s="20">
        <v>7.0000000000000007E-2</v>
      </c>
      <c r="F32" s="20">
        <v>0.02</v>
      </c>
      <c r="G32" s="20">
        <v>10.01</v>
      </c>
      <c r="H32" s="20">
        <v>40</v>
      </c>
      <c r="I32" s="20">
        <v>0</v>
      </c>
      <c r="J32" s="20">
        <v>0.03</v>
      </c>
      <c r="K32" s="20">
        <v>0</v>
      </c>
      <c r="L32" s="20">
        <v>0</v>
      </c>
      <c r="M32" s="20">
        <v>10.95</v>
      </c>
      <c r="N32" s="20">
        <v>2.8</v>
      </c>
      <c r="O32" s="20">
        <v>1.4</v>
      </c>
      <c r="P32" s="20">
        <v>0.26500000000000001</v>
      </c>
    </row>
    <row r="33" spans="1:16" ht="27" x14ac:dyDescent="0.25">
      <c r="A33" s="47"/>
      <c r="B33" s="42" t="s">
        <v>31</v>
      </c>
      <c r="C33" s="5" t="s">
        <v>32</v>
      </c>
      <c r="D33" s="19">
        <v>20</v>
      </c>
      <c r="E33" s="20">
        <v>1.52</v>
      </c>
      <c r="F33" s="20">
        <v>0.16000000000000003</v>
      </c>
      <c r="G33" s="20">
        <v>9.8400000000000016</v>
      </c>
      <c r="H33" s="20">
        <v>47.000000000000007</v>
      </c>
      <c r="I33" s="20">
        <v>2.2000000000000002E-2</v>
      </c>
      <c r="J33" s="20">
        <v>0</v>
      </c>
      <c r="K33" s="20">
        <v>0</v>
      </c>
      <c r="L33" s="20">
        <v>0.22</v>
      </c>
      <c r="M33" s="20">
        <v>4</v>
      </c>
      <c r="N33" s="20">
        <v>13</v>
      </c>
      <c r="O33" s="20">
        <v>2.8</v>
      </c>
      <c r="P33" s="20">
        <v>0.22</v>
      </c>
    </row>
    <row r="34" spans="1:16" ht="28.5" x14ac:dyDescent="0.25">
      <c r="A34" s="47"/>
      <c r="B34" s="44" t="s">
        <v>40</v>
      </c>
      <c r="C34" s="5" t="s">
        <v>23</v>
      </c>
      <c r="D34" s="21">
        <v>30</v>
      </c>
      <c r="E34" s="20">
        <v>1.98</v>
      </c>
      <c r="F34" s="20">
        <v>0.36</v>
      </c>
      <c r="G34" s="20">
        <v>11.88</v>
      </c>
      <c r="H34" s="20">
        <v>59.400000000000006</v>
      </c>
      <c r="I34" s="20">
        <v>5.1000000000000011E-2</v>
      </c>
      <c r="J34" s="20">
        <v>0</v>
      </c>
      <c r="K34" s="20">
        <v>0</v>
      </c>
      <c r="L34" s="20">
        <v>0.42</v>
      </c>
      <c r="M34" s="20">
        <v>8.7000000000000011</v>
      </c>
      <c r="N34" s="20">
        <v>45.000000000000007</v>
      </c>
      <c r="O34" s="20">
        <v>14.100000000000003</v>
      </c>
      <c r="P34" s="20">
        <v>1.1700000000000002</v>
      </c>
    </row>
    <row r="35" spans="1:16" ht="45" customHeight="1" x14ac:dyDescent="0.25">
      <c r="A35" s="48"/>
      <c r="B35" s="4"/>
      <c r="C35" s="6" t="s">
        <v>24</v>
      </c>
      <c r="D35" s="30">
        <f>D30+250+200+D33+D34</f>
        <v>600</v>
      </c>
      <c r="E35" s="22">
        <f>E30+E31+E32+E33+E34</f>
        <v>22.941666666666663</v>
      </c>
      <c r="F35" s="22">
        <f t="shared" ref="F35:P35" si="3">F30+F31+F32+F33+F34</f>
        <v>24.06</v>
      </c>
      <c r="G35" s="22">
        <f t="shared" si="3"/>
        <v>93.320000000000007</v>
      </c>
      <c r="H35" s="22">
        <f t="shared" si="3"/>
        <v>703.19999999999993</v>
      </c>
      <c r="I35" s="22">
        <f t="shared" si="3"/>
        <v>0.18133333333333335</v>
      </c>
      <c r="J35" s="22">
        <f t="shared" si="3"/>
        <v>12.34</v>
      </c>
      <c r="K35" s="22">
        <f t="shared" si="3"/>
        <v>0</v>
      </c>
      <c r="L35" s="22">
        <f t="shared" si="3"/>
        <v>6.09</v>
      </c>
      <c r="M35" s="22">
        <f t="shared" si="3"/>
        <v>61.693333333333342</v>
      </c>
      <c r="N35" s="22">
        <f t="shared" si="3"/>
        <v>357.49666666666661</v>
      </c>
      <c r="O35" s="22">
        <f t="shared" si="3"/>
        <v>91.046666666666681</v>
      </c>
      <c r="P35" s="22">
        <f t="shared" si="3"/>
        <v>7.9883333333333324</v>
      </c>
    </row>
    <row r="36" spans="1:16" x14ac:dyDescent="0.25">
      <c r="A36" s="46" t="s">
        <v>69</v>
      </c>
      <c r="B36" s="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x14ac:dyDescent="0.25">
      <c r="A37" s="47"/>
      <c r="B37" s="13"/>
      <c r="C37" s="49" t="s">
        <v>35</v>
      </c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1"/>
    </row>
    <row r="38" spans="1:16" ht="33" customHeight="1" x14ac:dyDescent="0.25">
      <c r="A38" s="47"/>
      <c r="B38" s="42" t="s">
        <v>21</v>
      </c>
      <c r="C38" s="5" t="s">
        <v>58</v>
      </c>
      <c r="D38" s="33" t="s">
        <v>59</v>
      </c>
      <c r="E38" s="20">
        <v>13.275999999999998</v>
      </c>
      <c r="F38" s="34">
        <v>17.952000000000002</v>
      </c>
      <c r="G38" s="34">
        <v>38.332000000000001</v>
      </c>
      <c r="H38" s="20">
        <v>349.5</v>
      </c>
      <c r="I38" s="20">
        <v>0.23100000000000004</v>
      </c>
      <c r="J38" s="20">
        <v>24.453999999999997</v>
      </c>
      <c r="K38" s="20">
        <v>23.900000000000002</v>
      </c>
      <c r="L38" s="20">
        <v>4.0570000000000004</v>
      </c>
      <c r="M38" s="20">
        <v>83.11</v>
      </c>
      <c r="N38" s="20">
        <v>239.73499999999999</v>
      </c>
      <c r="O38" s="20">
        <v>65.694999999999993</v>
      </c>
      <c r="P38" s="20">
        <v>2.4359999999999999</v>
      </c>
    </row>
    <row r="39" spans="1:16" ht="19.5" x14ac:dyDescent="0.25">
      <c r="A39" s="47"/>
      <c r="B39" s="45" t="s">
        <v>60</v>
      </c>
      <c r="C39" s="5" t="s">
        <v>61</v>
      </c>
      <c r="D39" s="19">
        <v>200</v>
      </c>
      <c r="E39" s="20">
        <v>0.16000000000000003</v>
      </c>
      <c r="F39" s="20">
        <v>0.16000000000000003</v>
      </c>
      <c r="G39" s="20">
        <v>17.900000000000002</v>
      </c>
      <c r="H39" s="20">
        <v>74.600000000000009</v>
      </c>
      <c r="I39" s="20">
        <v>1.2E-2</v>
      </c>
      <c r="J39" s="20">
        <v>0.9</v>
      </c>
      <c r="K39" s="20">
        <v>0</v>
      </c>
      <c r="L39" s="20">
        <v>8.0000000000000016E-2</v>
      </c>
      <c r="M39" s="20">
        <v>13.88</v>
      </c>
      <c r="N39" s="20">
        <v>4.4000000000000004</v>
      </c>
      <c r="O39" s="20">
        <v>5.1400000000000006</v>
      </c>
      <c r="P39" s="20">
        <v>0.92199999999999993</v>
      </c>
    </row>
    <row r="40" spans="1:16" ht="28.5" x14ac:dyDescent="0.25">
      <c r="A40" s="47"/>
      <c r="B40" s="45" t="s">
        <v>31</v>
      </c>
      <c r="C40" s="5" t="s">
        <v>32</v>
      </c>
      <c r="D40" s="19">
        <v>30</v>
      </c>
      <c r="E40" s="20">
        <v>2.2799999999999998</v>
      </c>
      <c r="F40" s="20">
        <v>0.24</v>
      </c>
      <c r="G40" s="20">
        <v>14.76</v>
      </c>
      <c r="H40" s="20">
        <v>70.5</v>
      </c>
      <c r="I40" s="20">
        <v>3.3000000000000002E-2</v>
      </c>
      <c r="J40" s="20">
        <v>0</v>
      </c>
      <c r="K40" s="20">
        <v>0</v>
      </c>
      <c r="L40" s="20">
        <v>0.33</v>
      </c>
      <c r="M40" s="20">
        <v>6</v>
      </c>
      <c r="N40" s="20">
        <v>19.5</v>
      </c>
      <c r="O40" s="20">
        <v>4.2</v>
      </c>
      <c r="P40" s="20">
        <v>0.33</v>
      </c>
    </row>
    <row r="41" spans="1:16" ht="27" x14ac:dyDescent="0.25">
      <c r="A41" s="47"/>
      <c r="B41" s="42" t="s">
        <v>62</v>
      </c>
      <c r="C41" s="5" t="s">
        <v>23</v>
      </c>
      <c r="D41" s="21">
        <v>40</v>
      </c>
      <c r="E41" s="20">
        <v>2.64</v>
      </c>
      <c r="F41" s="20">
        <v>0.48000000000000009</v>
      </c>
      <c r="G41" s="20">
        <v>15.840000000000003</v>
      </c>
      <c r="H41" s="20">
        <v>79.200000000000031</v>
      </c>
      <c r="I41" s="20">
        <v>6.8000000000000019E-2</v>
      </c>
      <c r="J41" s="20">
        <v>0</v>
      </c>
      <c r="K41" s="20">
        <v>0</v>
      </c>
      <c r="L41" s="20">
        <v>0.56000000000000005</v>
      </c>
      <c r="M41" s="20">
        <v>11.600000000000001</v>
      </c>
      <c r="N41" s="20">
        <v>60.000000000000014</v>
      </c>
      <c r="O41" s="20">
        <v>18.800000000000008</v>
      </c>
      <c r="P41" s="20">
        <v>1.5600000000000005</v>
      </c>
    </row>
    <row r="42" spans="1:16" x14ac:dyDescent="0.25">
      <c r="A42" s="48"/>
      <c r="B42" s="4"/>
      <c r="C42" s="6" t="s">
        <v>24</v>
      </c>
      <c r="D42" s="35">
        <f>75+205+D39+D40+D41</f>
        <v>550</v>
      </c>
      <c r="E42" s="22">
        <f>SUM(E38:E41)</f>
        <v>18.355999999999998</v>
      </c>
      <c r="F42" s="22">
        <f t="shared" ref="F42:P42" si="4">SUM(F38:F41)</f>
        <v>18.832000000000001</v>
      </c>
      <c r="G42" s="22">
        <f t="shared" si="4"/>
        <v>86.832000000000008</v>
      </c>
      <c r="H42" s="22">
        <f t="shared" si="4"/>
        <v>573.80000000000007</v>
      </c>
      <c r="I42" s="22">
        <f t="shared" si="4"/>
        <v>0.34400000000000003</v>
      </c>
      <c r="J42" s="22">
        <f t="shared" si="4"/>
        <v>25.353999999999996</v>
      </c>
      <c r="K42" s="22">
        <f t="shared" si="4"/>
        <v>23.900000000000002</v>
      </c>
      <c r="L42" s="22">
        <f t="shared" si="4"/>
        <v>5.027000000000001</v>
      </c>
      <c r="M42" s="22">
        <f t="shared" si="4"/>
        <v>114.59</v>
      </c>
      <c r="N42" s="22">
        <f t="shared" si="4"/>
        <v>323.63499999999999</v>
      </c>
      <c r="O42" s="22">
        <f t="shared" si="4"/>
        <v>93.835000000000008</v>
      </c>
      <c r="P42" s="22">
        <f t="shared" si="4"/>
        <v>5.2480000000000002</v>
      </c>
    </row>
    <row r="43" spans="1:16" ht="20.25" customHeight="1" x14ac:dyDescent="0.25">
      <c r="A43" s="1"/>
      <c r="B43" s="10"/>
      <c r="C43" s="6" t="s">
        <v>63</v>
      </c>
      <c r="D43" s="30">
        <f>D11+D19+D27+D35+D42</f>
        <v>2816</v>
      </c>
      <c r="E43" s="36">
        <f t="shared" ref="E43:P43" si="5">E11+E19+E27+E35+E42</f>
        <v>100.98846666666665</v>
      </c>
      <c r="F43" s="36">
        <f t="shared" si="5"/>
        <v>100.23599999999999</v>
      </c>
      <c r="G43" s="36">
        <f t="shared" si="5"/>
        <v>427.67</v>
      </c>
      <c r="H43" s="36">
        <f t="shared" si="5"/>
        <v>2983.916666666667</v>
      </c>
      <c r="I43" s="36">
        <f t="shared" si="5"/>
        <v>1.2572333333333334</v>
      </c>
      <c r="J43" s="36">
        <f t="shared" si="5"/>
        <v>175.352</v>
      </c>
      <c r="K43" s="36">
        <f t="shared" si="5"/>
        <v>149.28</v>
      </c>
      <c r="L43" s="36">
        <f t="shared" si="5"/>
        <v>26.622199999999999</v>
      </c>
      <c r="M43" s="36">
        <f t="shared" si="5"/>
        <v>685.04633333333345</v>
      </c>
      <c r="N43" s="36">
        <f t="shared" si="5"/>
        <v>1566.3596666666665</v>
      </c>
      <c r="O43" s="36">
        <f t="shared" si="5"/>
        <v>419.62666666666667</v>
      </c>
      <c r="P43" s="36">
        <f t="shared" si="5"/>
        <v>25.644433333333335</v>
      </c>
    </row>
    <row r="44" spans="1:16" ht="25.5" x14ac:dyDescent="0.25">
      <c r="A44" s="1"/>
      <c r="B44" s="14"/>
      <c r="C44" s="6" t="s">
        <v>64</v>
      </c>
      <c r="D44" s="37">
        <f>D43/5</f>
        <v>563.20000000000005</v>
      </c>
      <c r="E44" s="38">
        <f t="shared" ref="E44:P44" si="6">E43/5</f>
        <v>20.19769333333333</v>
      </c>
      <c r="F44" s="38">
        <f t="shared" si="6"/>
        <v>20.047199999999997</v>
      </c>
      <c r="G44" s="38">
        <f t="shared" si="6"/>
        <v>85.534000000000006</v>
      </c>
      <c r="H44" s="38">
        <f t="shared" si="6"/>
        <v>596.78333333333342</v>
      </c>
      <c r="I44" s="38">
        <f t="shared" si="6"/>
        <v>0.25144666666666671</v>
      </c>
      <c r="J44" s="38">
        <f t="shared" si="6"/>
        <v>35.070399999999999</v>
      </c>
      <c r="K44" s="38">
        <f t="shared" si="6"/>
        <v>29.856000000000002</v>
      </c>
      <c r="L44" s="38">
        <f t="shared" si="6"/>
        <v>5.3244400000000001</v>
      </c>
      <c r="M44" s="38">
        <f t="shared" si="6"/>
        <v>137.00926666666669</v>
      </c>
      <c r="N44" s="38">
        <f t="shared" si="6"/>
        <v>313.27193333333332</v>
      </c>
      <c r="O44" s="38">
        <f t="shared" si="6"/>
        <v>83.925333333333327</v>
      </c>
      <c r="P44" s="38">
        <f t="shared" si="6"/>
        <v>5.1288866666666673</v>
      </c>
    </row>
  </sheetData>
  <mergeCells count="15">
    <mergeCell ref="B1:B3"/>
    <mergeCell ref="C1:P1"/>
    <mergeCell ref="C2:P2"/>
    <mergeCell ref="L3:P3"/>
    <mergeCell ref="A5:A11"/>
    <mergeCell ref="C5:P5"/>
    <mergeCell ref="C6:P6"/>
    <mergeCell ref="A36:A42"/>
    <mergeCell ref="C37:P37"/>
    <mergeCell ref="A12:A19"/>
    <mergeCell ref="C21:P21"/>
    <mergeCell ref="C13:P13"/>
    <mergeCell ref="A20:A27"/>
    <mergeCell ref="A28:A35"/>
    <mergeCell ref="C29:P29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2026-04-10T07:29:10Z</dcterms:modified>
</cp:coreProperties>
</file>